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91F21A0-0078-4B28-AB43-54023ADD1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11" i="1"/>
  <c r="H11" i="1" s="1"/>
  <c r="D23" i="1"/>
  <c r="E23" i="1" s="1"/>
  <c r="C24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G24" i="1" l="1"/>
  <c r="H24" i="1"/>
</calcChain>
</file>

<file path=xl/sharedStrings.xml><?xml version="1.0" encoding="utf-8"?>
<sst xmlns="http://schemas.openxmlformats.org/spreadsheetml/2006/main" count="31" uniqueCount="29">
  <si>
    <t>Suma profitului net determinat conform situațiilor financiare (lei)</t>
  </si>
  <si>
    <t>Suma dividendelor distribuite/achitate, inclusiv sub formă de acţiuni sau cote părți (lei)</t>
  </si>
  <si>
    <t>Prorata</t>
  </si>
  <si>
    <t>Suma impozitului pe venit calculat aferent perioadei de gestiune (rând 170 din Declaraţia forma VENI2) (lei)</t>
  </si>
  <si>
    <t>Suma impozitului pe venit calculat, pasibil reflectării în fişa personală a contribuabilului (lei)</t>
  </si>
  <si>
    <t>Январь 2024 г.</t>
  </si>
  <si>
    <t>Февраль 2024 г.</t>
  </si>
  <si>
    <t>Март 2024 г.</t>
  </si>
  <si>
    <t>Апрель 2024 г.</t>
  </si>
  <si>
    <t>Май 2024 г.</t>
  </si>
  <si>
    <t>Июнь 2024 г.</t>
  </si>
  <si>
    <t>Июль 2024 г.</t>
  </si>
  <si>
    <t>Август 2024 г.</t>
  </si>
  <si>
    <t>Сентябрь 2024 г.</t>
  </si>
  <si>
    <t>Октябрь 2024 г.</t>
  </si>
  <si>
    <t>Ноябрь 2024 г.</t>
  </si>
  <si>
    <t>Декабрь 2024 г.</t>
  </si>
  <si>
    <t>x</t>
  </si>
  <si>
    <t>verificare</t>
  </si>
  <si>
    <t>Sold profit nerepartizat</t>
  </si>
  <si>
    <t>Perioadele anului 2024 în care s-au repartizat dividende</t>
  </si>
  <si>
    <t>Cumulativ dividende distribuite/achitate, inclusiv sub formă de acţiuni sau cote părți (lei)</t>
  </si>
  <si>
    <t>Tabelul nr.1.1</t>
  </si>
  <si>
    <t>Anul 2024</t>
  </si>
  <si>
    <t>TOTAL</t>
  </si>
  <si>
    <t>Suma impozitului pe venit calculat în cazul distribuirii/achitării dividendelor, inclusiv sub formă de acțiuni sau cote părți, aferent profitului</t>
  </si>
  <si>
    <t>2023 - 2025 inclusiv:</t>
  </si>
  <si>
    <t xml:space="preserve">obținut  în perioadele fiscale  2023 - 2025 inclusiv sub formă de acțiuni sau cote părți, aferent profitului obținut în perioadele fiscale </t>
  </si>
  <si>
    <t>Entitatea: Regen and Ra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</si>
</sst>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  <charset val="204"/>
      <scheme val="major"/>
    </font>
    <font>
      <b/>
      <sz val="10"/>
      <color rgb="FFFF0000"/>
      <name val="Calibri Light"/>
      <family val="2"/>
      <charset val="204"/>
      <scheme val="major"/>
    </font>
    <font>
      <sz val="10"/>
      <color rgb="FF003F2F"/>
      <name val="Calibri Light"/>
      <family val="2"/>
      <charset val="204"/>
      <scheme val="major"/>
    </font>
    <font>
      <b/>
      <sz val="10"/>
      <name val="Calibri Light"/>
      <family val="2"/>
      <charset val="204"/>
      <scheme val="major"/>
    </font>
    <font>
      <b/>
      <sz val="10"/>
      <color rgb="FF003F2F"/>
      <name val="Calibri Light"/>
      <family val="2"/>
      <charset val="204"/>
      <scheme val="major"/>
    </font>
    <font>
      <sz val="10"/>
      <color theme="1"/>
      <name val="Calibri Light"/>
      <family val="2"/>
      <charset val="204"/>
      <scheme val="major"/>
    </font>
    <font>
      <b/>
      <sz val="10"/>
      <color rgb="FF0000FF"/>
      <name val="Calibri Light"/>
      <family val="2"/>
      <charset val="204"/>
      <scheme val="major"/>
    </font>
    <font>
      <b/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2" fontId="6" fillId="0" borderId="0" xfId="0" applyNumberFormat="1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vertical="center"/>
    </xf>
    <xf numFmtId="2" fontId="8" fillId="4" borderId="16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right"/>
    </xf>
    <xf numFmtId="0" fontId="7" fillId="0" borderId="18" xfId="0" applyFont="1" applyBorder="1" applyAlignment="1"/>
    <xf numFmtId="0" fontId="6" fillId="0" borderId="18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6"/>
  <sheetViews>
    <sheetView tabSelected="1" workbookViewId="0">
      <selection activeCell="J12" sqref="J12"/>
    </sheetView>
  </sheetViews>
  <sheetFormatPr defaultRowHeight="12.75" x14ac:dyDescent="0.2"/>
  <cols>
    <col min="1" max="6" width="15.7109375" style="3" customWidth="1"/>
    <col min="7" max="7" width="15.7109375" style="4" customWidth="1"/>
    <col min="8" max="8" width="15.7109375" style="3" customWidth="1"/>
    <col min="9" max="16384" width="9.140625" style="3"/>
  </cols>
  <sheetData>
    <row r="3" spans="1:8" x14ac:dyDescent="0.2">
      <c r="A3" s="41" t="s">
        <v>28</v>
      </c>
      <c r="B3" s="42"/>
      <c r="G3" s="5"/>
      <c r="H3" s="40" t="s">
        <v>23</v>
      </c>
    </row>
    <row r="4" spans="1:8" s="6" customFormat="1" x14ac:dyDescent="0.2">
      <c r="A4" s="1"/>
      <c r="G4" s="7"/>
    </row>
    <row r="5" spans="1:8" s="6" customFormat="1" x14ac:dyDescent="0.2">
      <c r="A5" s="1"/>
      <c r="G5" s="8"/>
      <c r="H5" s="16" t="s">
        <v>22</v>
      </c>
    </row>
    <row r="6" spans="1:8" s="6" customFormat="1" x14ac:dyDescent="0.2">
      <c r="A6" s="1"/>
      <c r="G6" s="8"/>
      <c r="H6" s="15"/>
    </row>
    <row r="7" spans="1:8" s="6" customFormat="1" x14ac:dyDescent="0.2">
      <c r="A7" s="1" t="s">
        <v>25</v>
      </c>
      <c r="G7" s="7"/>
    </row>
    <row r="8" spans="1:8" s="6" customFormat="1" x14ac:dyDescent="0.2">
      <c r="A8" s="1" t="s">
        <v>27</v>
      </c>
      <c r="G8" s="7"/>
    </row>
    <row r="9" spans="1:8" ht="13.5" thickBot="1" x14ac:dyDescent="0.25">
      <c r="A9" s="9" t="s">
        <v>26</v>
      </c>
    </row>
    <row r="10" spans="1:8" ht="115.5" thickBot="1" x14ac:dyDescent="0.25">
      <c r="A10" s="23" t="s">
        <v>0</v>
      </c>
      <c r="B10" s="24" t="s">
        <v>20</v>
      </c>
      <c r="C10" s="24" t="s">
        <v>1</v>
      </c>
      <c r="D10" s="24" t="s">
        <v>21</v>
      </c>
      <c r="E10" s="24" t="s">
        <v>19</v>
      </c>
      <c r="F10" s="25" t="s">
        <v>3</v>
      </c>
      <c r="G10" s="25" t="s">
        <v>2</v>
      </c>
      <c r="H10" s="26" t="s">
        <v>4</v>
      </c>
    </row>
    <row r="11" spans="1:8" x14ac:dyDescent="0.2">
      <c r="A11" s="27">
        <v>4980717.07</v>
      </c>
      <c r="B11" s="28" t="s">
        <v>5</v>
      </c>
      <c r="C11" s="29">
        <v>170241.49</v>
      </c>
      <c r="D11" s="29">
        <f>C11</f>
        <v>170241.49</v>
      </c>
      <c r="E11" s="30">
        <f>A11-D11</f>
        <v>4810475.58</v>
      </c>
      <c r="F11" s="30">
        <v>735201</v>
      </c>
      <c r="G11" s="30">
        <f>C11/A11</f>
        <v>3.4180116558999801E-2</v>
      </c>
      <c r="H11" s="31">
        <f>F11*G11</f>
        <v>25129.255874293212</v>
      </c>
    </row>
    <row r="12" spans="1:8" ht="25.5" x14ac:dyDescent="0.2">
      <c r="A12" s="32">
        <v>4980717.07</v>
      </c>
      <c r="B12" s="18" t="s">
        <v>6</v>
      </c>
      <c r="C12" s="19">
        <v>319200</v>
      </c>
      <c r="D12" s="19">
        <f>C11+C12</f>
        <v>489441.49</v>
      </c>
      <c r="E12" s="17">
        <f t="shared" ref="E12:E23" si="0">A12-D12</f>
        <v>4491275.58</v>
      </c>
      <c r="F12" s="17">
        <v>735201</v>
      </c>
      <c r="G12" s="17">
        <f t="shared" ref="G12:G23" si="1">C12/A12</f>
        <v>6.4087157634914599E-2</v>
      </c>
      <c r="H12" s="33">
        <f t="shared" ref="H12:H23" si="2">F12*G12</f>
        <v>47116.942380346845</v>
      </c>
    </row>
    <row r="13" spans="1:8" x14ac:dyDescent="0.2">
      <c r="A13" s="32">
        <v>4980717.07</v>
      </c>
      <c r="B13" s="18" t="s">
        <v>7</v>
      </c>
      <c r="C13" s="19">
        <v>106400</v>
      </c>
      <c r="D13" s="19">
        <f>C11+C12+C13</f>
        <v>595841.49</v>
      </c>
      <c r="E13" s="17">
        <f t="shared" si="0"/>
        <v>4384875.58</v>
      </c>
      <c r="F13" s="17">
        <v>735201</v>
      </c>
      <c r="G13" s="17">
        <f t="shared" si="1"/>
        <v>2.1362385878304867E-2</v>
      </c>
      <c r="H13" s="33">
        <f t="shared" si="2"/>
        <v>15705.647460115617</v>
      </c>
    </row>
    <row r="14" spans="1:8" x14ac:dyDescent="0.2">
      <c r="A14" s="32">
        <v>4980717.07</v>
      </c>
      <c r="B14" s="18" t="s">
        <v>8</v>
      </c>
      <c r="C14" s="19">
        <v>202250</v>
      </c>
      <c r="D14" s="19">
        <f>C11+C12+C13+C14</f>
        <v>798091.49</v>
      </c>
      <c r="E14" s="17">
        <f t="shared" si="0"/>
        <v>4182625.58</v>
      </c>
      <c r="F14" s="17">
        <v>735201</v>
      </c>
      <c r="G14" s="17">
        <f t="shared" si="1"/>
        <v>4.0606602856082322E-2</v>
      </c>
      <c r="H14" s="33">
        <f t="shared" si="2"/>
        <v>29854.01502639458</v>
      </c>
    </row>
    <row r="15" spans="1:8" x14ac:dyDescent="0.2">
      <c r="A15" s="32">
        <v>4980717.07</v>
      </c>
      <c r="B15" s="18" t="s">
        <v>9</v>
      </c>
      <c r="C15" s="19">
        <v>561000</v>
      </c>
      <c r="D15" s="19">
        <f>C11+C12+C13+C14+C15</f>
        <v>1359091.49</v>
      </c>
      <c r="E15" s="17">
        <f t="shared" si="0"/>
        <v>3621625.58</v>
      </c>
      <c r="F15" s="17">
        <v>735201</v>
      </c>
      <c r="G15" s="17">
        <f t="shared" si="1"/>
        <v>0.11263438418918262</v>
      </c>
      <c r="H15" s="33">
        <f t="shared" si="2"/>
        <v>82808.911890271251</v>
      </c>
    </row>
    <row r="16" spans="1:8" x14ac:dyDescent="0.2">
      <c r="A16" s="32">
        <v>4980717.07</v>
      </c>
      <c r="B16" s="18" t="s">
        <v>10</v>
      </c>
      <c r="C16" s="19">
        <v>170000</v>
      </c>
      <c r="D16" s="19">
        <f>C11+C12+C13+C14+C15+C16</f>
        <v>1529091.49</v>
      </c>
      <c r="E16" s="17">
        <f t="shared" si="0"/>
        <v>3451625.58</v>
      </c>
      <c r="F16" s="17">
        <v>735201</v>
      </c>
      <c r="G16" s="17">
        <f t="shared" si="1"/>
        <v>3.413163157247958E-2</v>
      </c>
      <c r="H16" s="33">
        <f t="shared" si="2"/>
        <v>25093.609663718558</v>
      </c>
    </row>
    <row r="17" spans="1:8" x14ac:dyDescent="0.2">
      <c r="A17" s="32">
        <v>4980717.07</v>
      </c>
      <c r="B17" s="18" t="s">
        <v>11</v>
      </c>
      <c r="C17" s="19">
        <v>755400</v>
      </c>
      <c r="D17" s="19">
        <f>C11+C12+C13+C14+C15+C16+C17</f>
        <v>2284491.4900000002</v>
      </c>
      <c r="E17" s="17">
        <f t="shared" si="0"/>
        <v>2696225.58</v>
      </c>
      <c r="F17" s="17">
        <v>735201</v>
      </c>
      <c r="G17" s="17">
        <f t="shared" si="1"/>
        <v>0.15166490876382985</v>
      </c>
      <c r="H17" s="33">
        <f t="shared" si="2"/>
        <v>111504.19258807646</v>
      </c>
    </row>
    <row r="18" spans="1:8" x14ac:dyDescent="0.2">
      <c r="A18" s="32">
        <v>4980717.07</v>
      </c>
      <c r="B18" s="18" t="s">
        <v>12</v>
      </c>
      <c r="C18" s="19">
        <v>244750</v>
      </c>
      <c r="D18" s="19">
        <f>C11+C12+C13+C14+C15+C16+C17+C18</f>
        <v>2529241.4900000002</v>
      </c>
      <c r="E18" s="17">
        <f t="shared" si="0"/>
        <v>2451475.58</v>
      </c>
      <c r="F18" s="17">
        <v>735201</v>
      </c>
      <c r="G18" s="17">
        <f t="shared" si="1"/>
        <v>4.9139510749202218E-2</v>
      </c>
      <c r="H18" s="33">
        <f t="shared" si="2"/>
        <v>36127.417442324222</v>
      </c>
    </row>
    <row r="19" spans="1:8" ht="25.5" x14ac:dyDescent="0.2">
      <c r="A19" s="32">
        <v>4980717.07</v>
      </c>
      <c r="B19" s="18" t="s">
        <v>13</v>
      </c>
      <c r="C19" s="19">
        <v>425600</v>
      </c>
      <c r="D19" s="19">
        <f>C11+C12+C13+C14+C15+C16+C17+C18+C19</f>
        <v>2954841.49</v>
      </c>
      <c r="E19" s="17">
        <f t="shared" si="0"/>
        <v>2025875.58</v>
      </c>
      <c r="F19" s="17">
        <v>735201</v>
      </c>
      <c r="G19" s="17">
        <f t="shared" si="1"/>
        <v>8.544954351321947E-2</v>
      </c>
      <c r="H19" s="33">
        <f t="shared" si="2"/>
        <v>62822.589840462468</v>
      </c>
    </row>
    <row r="20" spans="1:8" x14ac:dyDescent="0.2">
      <c r="A20" s="32">
        <v>4980717.07</v>
      </c>
      <c r="B20" s="18" t="s">
        <v>14</v>
      </c>
      <c r="C20" s="19">
        <v>223500</v>
      </c>
      <c r="D20" s="19">
        <f>C11+C12+C13+C14+C15+C16+C17+C18+C19+C20</f>
        <v>3178341.49</v>
      </c>
      <c r="E20" s="17">
        <f t="shared" si="0"/>
        <v>1802375.58</v>
      </c>
      <c r="F20" s="17">
        <v>735201</v>
      </c>
      <c r="G20" s="17">
        <f t="shared" si="1"/>
        <v>4.4873056802642274E-2</v>
      </c>
      <c r="H20" s="33">
        <f t="shared" si="2"/>
        <v>32990.716234359403</v>
      </c>
    </row>
    <row r="21" spans="1:8" x14ac:dyDescent="0.2">
      <c r="A21" s="32">
        <v>4980717.07</v>
      </c>
      <c r="B21" s="18" t="s">
        <v>15</v>
      </c>
      <c r="C21" s="19">
        <v>305150</v>
      </c>
      <c r="D21" s="19">
        <f>C11+C12+C13+C14+C15+C16+C17+C18+C19+C20+C21</f>
        <v>3483491.49</v>
      </c>
      <c r="E21" s="17">
        <f t="shared" si="0"/>
        <v>1497225.58</v>
      </c>
      <c r="F21" s="17">
        <v>735201</v>
      </c>
      <c r="G21" s="17">
        <f t="shared" si="1"/>
        <v>6.126627867260085E-2</v>
      </c>
      <c r="H21" s="33">
        <f t="shared" si="2"/>
        <v>45043.029346374817</v>
      </c>
    </row>
    <row r="22" spans="1:8" ht="13.5" thickBot="1" x14ac:dyDescent="0.25">
      <c r="A22" s="34">
        <v>4980717.07</v>
      </c>
      <c r="B22" s="21" t="s">
        <v>16</v>
      </c>
      <c r="C22" s="22">
        <v>116000</v>
      </c>
      <c r="D22" s="22">
        <f>C11+C12+C13+C14+C15+C16+C17+C18+C19+C20+C21+C22</f>
        <v>3599491.49</v>
      </c>
      <c r="E22" s="20">
        <f t="shared" si="0"/>
        <v>1381225.58</v>
      </c>
      <c r="F22" s="20">
        <v>735201</v>
      </c>
      <c r="G22" s="20">
        <f t="shared" si="1"/>
        <v>2.3289819190633127E-2</v>
      </c>
      <c r="H22" s="35">
        <f t="shared" si="2"/>
        <v>17122.698358772665</v>
      </c>
    </row>
    <row r="23" spans="1:8" ht="13.5" thickBot="1" x14ac:dyDescent="0.25">
      <c r="A23" s="10">
        <v>4980717.07</v>
      </c>
      <c r="B23" s="11" t="s">
        <v>18</v>
      </c>
      <c r="C23" s="2">
        <v>1381225.58</v>
      </c>
      <c r="D23" s="2">
        <f>C11+C12+C13+C14+C15+C16+C17+C18+C19+C20+C21+C22+C23</f>
        <v>4980717.07</v>
      </c>
      <c r="E23" s="11">
        <f t="shared" si="0"/>
        <v>0</v>
      </c>
      <c r="F23" s="11">
        <v>735201</v>
      </c>
      <c r="G23" s="11">
        <f t="shared" si="1"/>
        <v>0.27731460361790838</v>
      </c>
      <c r="H23" s="12">
        <f t="shared" si="2"/>
        <v>203881.97389448987</v>
      </c>
    </row>
    <row r="24" spans="1:8" ht="13.5" thickBot="1" x14ac:dyDescent="0.25">
      <c r="A24" s="36" t="s">
        <v>24</v>
      </c>
      <c r="B24" s="37" t="s">
        <v>17</v>
      </c>
      <c r="C24" s="38">
        <f>SUM(C11:C23)</f>
        <v>4980717.07</v>
      </c>
      <c r="D24" s="37" t="s">
        <v>17</v>
      </c>
      <c r="E24" s="37"/>
      <c r="F24" s="37" t="s">
        <v>17</v>
      </c>
      <c r="G24" s="37">
        <f>SUM(G11:G23)</f>
        <v>0.99999999999999989</v>
      </c>
      <c r="H24" s="39">
        <f>SUM(H11:H23)</f>
        <v>735201</v>
      </c>
    </row>
    <row r="25" spans="1:8" x14ac:dyDescent="0.2">
      <c r="A25" s="13"/>
      <c r="B25" s="13"/>
      <c r="C25" s="13"/>
      <c r="D25" s="13"/>
    </row>
    <row r="26" spans="1:8" x14ac:dyDescent="0.2">
      <c r="A26" s="13"/>
      <c r="B26" s="13"/>
      <c r="C26" s="13"/>
      <c r="D26" s="13"/>
      <c r="E26" s="14"/>
    </row>
  </sheetData>
  <dataConsolidate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2025-01-17T20:46:38Z</dcterms:modified>
</cp:coreProperties>
</file>